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HLI" sheetId="1" r:id="rId1"/>
    <sheet name="ONE TO ONE" sheetId="2" r:id="rId2"/>
    <sheet name="SMALL GROUP" sheetId="3" r:id="rId3"/>
    <sheet name="REPON GURU" sheetId="4" r:id="rId4"/>
  </sheets>
  <calcPr calcId="144525"/>
</workbook>
</file>

<file path=xl/calcChain.xml><?xml version="1.0" encoding="utf-8"?>
<calcChain xmlns="http://schemas.openxmlformats.org/spreadsheetml/2006/main">
  <c r="L34" i="1" l="1"/>
  <c r="D36" i="1"/>
  <c r="F14" i="2" l="1"/>
  <c r="C25" i="4" l="1"/>
  <c r="C23" i="4"/>
  <c r="C18" i="4"/>
  <c r="C11" i="4"/>
  <c r="C6" i="4"/>
  <c r="D19" i="3" l="1"/>
  <c r="D20" i="3"/>
  <c r="D21" i="3"/>
  <c r="D22" i="3"/>
  <c r="D23" i="3"/>
  <c r="D24" i="3"/>
  <c r="D25" i="3"/>
  <c r="D26" i="3" s="1"/>
  <c r="D18" i="3"/>
  <c r="D20" i="2"/>
  <c r="K14" i="3" l="1"/>
  <c r="K5" i="3"/>
  <c r="K6" i="3"/>
  <c r="K7" i="3"/>
  <c r="K8" i="3"/>
  <c r="K9" i="3"/>
  <c r="K10" i="3"/>
  <c r="K11" i="3"/>
  <c r="K12" i="3"/>
  <c r="K13" i="3"/>
  <c r="K4" i="3"/>
  <c r="M5" i="3"/>
  <c r="M6" i="3"/>
  <c r="M7" i="3"/>
  <c r="M8" i="3"/>
  <c r="M9" i="3"/>
  <c r="M10" i="3"/>
  <c r="M11" i="3"/>
  <c r="M12" i="3"/>
  <c r="M13" i="3"/>
  <c r="M4" i="3"/>
  <c r="F5" i="2"/>
  <c r="F6" i="2"/>
  <c r="F7" i="2"/>
  <c r="F8" i="2"/>
  <c r="F9" i="2"/>
  <c r="F10" i="2"/>
  <c r="F11" i="2"/>
  <c r="F12" i="2"/>
  <c r="F13" i="2"/>
  <c r="F4" i="2"/>
  <c r="E28" i="1"/>
  <c r="E29" i="1"/>
  <c r="E30" i="1"/>
  <c r="E31" i="1"/>
  <c r="E32" i="1"/>
  <c r="E33" i="1"/>
  <c r="E34" i="1" s="1"/>
  <c r="E27" i="1"/>
  <c r="E16" i="1"/>
  <c r="E17" i="1"/>
  <c r="E23" i="1" s="1"/>
  <c r="E18" i="1"/>
  <c r="E19" i="1"/>
  <c r="E20" i="1"/>
  <c r="E21" i="1"/>
  <c r="E22" i="1"/>
  <c r="E15" i="1"/>
  <c r="E5" i="1"/>
  <c r="E6" i="1"/>
  <c r="E11" i="1" s="1"/>
  <c r="E7" i="1"/>
  <c r="E8" i="1"/>
  <c r="E9" i="1"/>
  <c r="E10" i="1"/>
  <c r="E4" i="1"/>
</calcChain>
</file>

<file path=xl/sharedStrings.xml><?xml version="1.0" encoding="utf-8"?>
<sst xmlns="http://schemas.openxmlformats.org/spreadsheetml/2006/main" count="193" uniqueCount="90">
  <si>
    <t xml:space="preserve">ASPEK MATERI </t>
  </si>
  <si>
    <t>No</t>
  </si>
  <si>
    <t>Indikator</t>
  </si>
  <si>
    <t>Skor</t>
  </si>
  <si>
    <t>Validator 1</t>
  </si>
  <si>
    <t>Validator 2</t>
  </si>
  <si>
    <t>Kategori</t>
  </si>
  <si>
    <t>Rata-rata</t>
  </si>
  <si>
    <t>Materi dalam e-LKPD sesuai dengan Kompetensi Dasar</t>
  </si>
  <si>
    <t>Materi dalam e-LKPD sesuai dengan Indikator Pencapaian</t>
  </si>
  <si>
    <t>Memuat informasi yang bermanfaat untuk perkembangan kognitif peserta didik</t>
  </si>
  <si>
    <t>Materi yang disajikan mendukung kemandirian belajar</t>
  </si>
  <si>
    <t>e-LKPD sudah disusun berdasarkan kebutuhan kurikulum</t>
  </si>
  <si>
    <t xml:space="preserve">Penjelasan materi sesuai dengan kebenaran ilmu fisika </t>
  </si>
  <si>
    <t>Materi yang disajikan dapat memperluas pengetahuan siswa</t>
  </si>
  <si>
    <t xml:space="preserve">Pernyataan </t>
  </si>
  <si>
    <t>skor</t>
  </si>
  <si>
    <t>validator 1</t>
  </si>
  <si>
    <t>validator 2</t>
  </si>
  <si>
    <t xml:space="preserve">Kategori </t>
  </si>
  <si>
    <t>Tujuan pembelajaran yang ingin dicapai sudah jelas</t>
  </si>
  <si>
    <t>Penyajian materi disusun secara sistematis</t>
  </si>
  <si>
    <t>Memuat petunjuk belajar yang jelas, mudah dipahami</t>
  </si>
  <si>
    <t xml:space="preserve">Jenis dan ukuran huruf yang digunakan sesuai dengan standar </t>
  </si>
  <si>
    <t>Tata letak gambar, teks, warna dan latar sudah sesuai</t>
  </si>
  <si>
    <t>Kesesuaian kombinasi gambar, warna dan latar</t>
  </si>
  <si>
    <t>Komponen tampilan tersusun rapi dan konsisten</t>
  </si>
  <si>
    <t>Tampilan dan desain cover e-LKPD menarik</t>
  </si>
  <si>
    <t xml:space="preserve">Rata-rata </t>
  </si>
  <si>
    <t>Teks yang ditampilkan tidak terlalu padat sehingga mudah dibaca</t>
  </si>
  <si>
    <t>Koherensi antar kalimat dalam sebuah paragraf</t>
  </si>
  <si>
    <t>Koherensi antar paragraf</t>
  </si>
  <si>
    <t>Informasi yang disajikan mudah dipahami</t>
  </si>
  <si>
    <t xml:space="preserve">Bahasa yang digunakan merupakan bahasa yang mudah dimengerti </t>
  </si>
  <si>
    <t>Bahasa yang digunakan sederhana dan komunikatif</t>
  </si>
  <si>
    <t>Penggunaan kalimat efektif tidak berbelit-belit</t>
  </si>
  <si>
    <t>ASPEK DESAIN</t>
  </si>
  <si>
    <t>ASPEK BAHASA</t>
  </si>
  <si>
    <t>Pernyataan</t>
  </si>
  <si>
    <t>Siswa 1</t>
  </si>
  <si>
    <t>Siswa 2</t>
  </si>
  <si>
    <t>Siswa 3</t>
  </si>
  <si>
    <t>Saya termotivasi dan semakin berminat mengikuti pembelajaran dengan menggunakan e-LKPD ini</t>
  </si>
  <si>
    <t>Bahasa yang digunakan dalam e-LKPD ini sederhana dan mudah dimengerti</t>
  </si>
  <si>
    <t>desain e-LKPD materi momentum dan impuls dibuat dengan menarik</t>
  </si>
  <si>
    <t>Susunan kalimat dalam e-LKPD ini mudah dipahami</t>
  </si>
  <si>
    <t>Petunjuk belajar dalam e-LKPD mudah dipahami</t>
  </si>
  <si>
    <t>Jenis dan ukuran huruf yang digunakan dalam e-LKPD mudah untuk dibaca</t>
  </si>
  <si>
    <t>Gambar yang disajikan pada e-LKPD menarik</t>
  </si>
  <si>
    <t>Kombinasi gambar, warna dan latar menarik</t>
  </si>
  <si>
    <t>Tata letak gambar, teks, warna dan latar sudah tepat sehingga membuat e-LKPD menjadi menarik</t>
  </si>
  <si>
    <t>Materi yang ada di e-LKPD ini dapat membantu memahami konsep momentum dan Implus</t>
  </si>
  <si>
    <t>Rata-rata (%)</t>
  </si>
  <si>
    <t>Cukup Valid</t>
  </si>
  <si>
    <t>Valid</t>
  </si>
  <si>
    <t>Sangat Valid</t>
  </si>
  <si>
    <t>Sangat Praktis</t>
  </si>
  <si>
    <t>Cukup Praktis</t>
  </si>
  <si>
    <t>Praktis</t>
  </si>
  <si>
    <t>Rata-Rata</t>
  </si>
  <si>
    <t>Siswa 4</t>
  </si>
  <si>
    <t>Siswa 5</t>
  </si>
  <si>
    <t>Siswa 6</t>
  </si>
  <si>
    <t>Siswa 7</t>
  </si>
  <si>
    <t>Siswa 8</t>
  </si>
  <si>
    <t>JUMLAH</t>
  </si>
  <si>
    <t>Kode Siswa</t>
  </si>
  <si>
    <t>Daftar Nilai Tes One to one</t>
  </si>
  <si>
    <t>Nama Siswa</t>
  </si>
  <si>
    <t>Nilai</t>
  </si>
  <si>
    <t xml:space="preserve">Shinta Adelia </t>
  </si>
  <si>
    <t>M. Ardi Prayoga</t>
  </si>
  <si>
    <t>Ayuni Andini</t>
  </si>
  <si>
    <t>Daftar Nilai Tes Small Group</t>
  </si>
  <si>
    <t>Ni Kadek Wulandari</t>
  </si>
  <si>
    <t>Soleh Rizfamdi</t>
  </si>
  <si>
    <t>Wahyu Lestari</t>
  </si>
  <si>
    <t>Nia Tri Rahayu</t>
  </si>
  <si>
    <t>Mila</t>
  </si>
  <si>
    <t>Tiwi Aslia</t>
  </si>
  <si>
    <t>Reni Safitri</t>
  </si>
  <si>
    <t>Muhamad Hidayat</t>
  </si>
  <si>
    <t>Isi e-LKPD</t>
  </si>
  <si>
    <t>Penilaian</t>
  </si>
  <si>
    <t>Sajian Dalam e-LKPD</t>
  </si>
  <si>
    <t>Peluang Implementasi e-LKPD</t>
  </si>
  <si>
    <t>Manfaat e-LKPD bagi Guru</t>
  </si>
  <si>
    <t>Persentase</t>
  </si>
  <si>
    <t>Pesentase</t>
  </si>
  <si>
    <t>Rata-rata: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</si>
</sst>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8" xfId="0" applyFill="1" applyBorder="1"/>
    <xf numFmtId="0" fontId="0" fillId="0" borderId="9" xfId="0" applyFill="1" applyBorder="1"/>
    <xf numFmtId="0" fontId="1" fillId="0" borderId="1" xfId="0" applyFont="1" applyBorder="1" applyAlignment="1">
      <alignment horizontal="left" vertical="top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2" fontId="1" fillId="0" borderId="1" xfId="0" applyNumberFormat="1" applyFont="1" applyBorder="1"/>
    <xf numFmtId="2" fontId="0" fillId="0" borderId="1" xfId="0" applyNumberFormat="1" applyBorder="1"/>
    <xf numFmtId="16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topLeftCell="A22" workbookViewId="0">
      <selection activeCell="L35" sqref="L35"/>
    </sheetView>
  </sheetViews>
  <sheetFormatPr defaultRowHeight="15" x14ac:dyDescent="0.25"/>
  <cols>
    <col min="1" max="1" width="4.42578125" customWidth="1"/>
    <col min="2" max="2" width="32.7109375" customWidth="1"/>
    <col min="3" max="4" width="10.5703125" customWidth="1"/>
    <col min="5" max="5" width="10.140625" customWidth="1"/>
  </cols>
  <sheetData>
    <row r="1" spans="1:10" ht="15.75" x14ac:dyDescent="0.25">
      <c r="A1" s="48" t="s">
        <v>0</v>
      </c>
      <c r="B1" s="48"/>
      <c r="C1" s="8"/>
      <c r="D1" s="8"/>
      <c r="E1" s="8"/>
      <c r="F1" s="8"/>
    </row>
    <row r="2" spans="1:10" ht="15.75" x14ac:dyDescent="0.25">
      <c r="A2" s="49" t="s">
        <v>1</v>
      </c>
      <c r="B2" s="49" t="s">
        <v>2</v>
      </c>
      <c r="C2" s="49" t="s">
        <v>3</v>
      </c>
      <c r="D2" s="49"/>
      <c r="E2" s="33" t="s">
        <v>52</v>
      </c>
      <c r="F2" s="28" t="s">
        <v>6</v>
      </c>
    </row>
    <row r="3" spans="1:10" ht="15.75" x14ac:dyDescent="0.25">
      <c r="A3" s="49"/>
      <c r="B3" s="49"/>
      <c r="C3" s="7" t="s">
        <v>4</v>
      </c>
      <c r="D3" s="7" t="s">
        <v>5</v>
      </c>
      <c r="E3" s="34"/>
      <c r="F3" s="29"/>
    </row>
    <row r="4" spans="1:10" ht="31.5" x14ac:dyDescent="0.25">
      <c r="A4" s="7">
        <v>1</v>
      </c>
      <c r="B4" s="10" t="s">
        <v>8</v>
      </c>
      <c r="C4" s="7">
        <v>4</v>
      </c>
      <c r="D4" s="7">
        <v>3</v>
      </c>
      <c r="E4" s="9">
        <f>H4/10*100</f>
        <v>70</v>
      </c>
      <c r="F4" s="10" t="s">
        <v>53</v>
      </c>
      <c r="H4">
        <v>7</v>
      </c>
      <c r="I4">
        <v>10</v>
      </c>
      <c r="J4">
        <v>100</v>
      </c>
    </row>
    <row r="5" spans="1:10" ht="31.5" x14ac:dyDescent="0.25">
      <c r="A5" s="7">
        <v>2</v>
      </c>
      <c r="B5" s="10" t="s">
        <v>9</v>
      </c>
      <c r="C5" s="7">
        <v>4</v>
      </c>
      <c r="D5" s="7">
        <v>4</v>
      </c>
      <c r="E5" s="9">
        <f t="shared" ref="E5:E10" si="0">H5/10*100</f>
        <v>80</v>
      </c>
      <c r="F5" s="10" t="s">
        <v>54</v>
      </c>
      <c r="H5">
        <v>8</v>
      </c>
    </row>
    <row r="6" spans="1:10" ht="47.25" x14ac:dyDescent="0.25">
      <c r="A6" s="7">
        <v>3</v>
      </c>
      <c r="B6" s="10" t="s">
        <v>10</v>
      </c>
      <c r="C6" s="7">
        <v>4</v>
      </c>
      <c r="D6" s="7">
        <v>4</v>
      </c>
      <c r="E6" s="9">
        <f t="shared" si="0"/>
        <v>80</v>
      </c>
      <c r="F6" s="10" t="s">
        <v>53</v>
      </c>
      <c r="H6">
        <v>8</v>
      </c>
    </row>
    <row r="7" spans="1:10" ht="31.5" x14ac:dyDescent="0.25">
      <c r="A7" s="7">
        <v>4</v>
      </c>
      <c r="B7" s="10" t="s">
        <v>11</v>
      </c>
      <c r="C7" s="7">
        <v>5</v>
      </c>
      <c r="D7" s="7">
        <v>4</v>
      </c>
      <c r="E7" s="9">
        <f t="shared" si="0"/>
        <v>90</v>
      </c>
      <c r="F7" s="10" t="s">
        <v>55</v>
      </c>
      <c r="H7">
        <v>9</v>
      </c>
    </row>
    <row r="8" spans="1:10" ht="31.5" x14ac:dyDescent="0.25">
      <c r="A8" s="7">
        <v>5</v>
      </c>
      <c r="B8" s="10" t="s">
        <v>12</v>
      </c>
      <c r="C8" s="7">
        <v>4</v>
      </c>
      <c r="D8" s="7">
        <v>3</v>
      </c>
      <c r="E8" s="9">
        <f t="shared" si="0"/>
        <v>70</v>
      </c>
      <c r="F8" s="10" t="s">
        <v>53</v>
      </c>
      <c r="H8">
        <v>7</v>
      </c>
    </row>
    <row r="9" spans="1:10" ht="31.5" x14ac:dyDescent="0.25">
      <c r="A9" s="7">
        <v>6</v>
      </c>
      <c r="B9" s="10" t="s">
        <v>13</v>
      </c>
      <c r="C9" s="7">
        <v>4</v>
      </c>
      <c r="D9" s="7">
        <v>4</v>
      </c>
      <c r="E9" s="9">
        <f t="shared" si="0"/>
        <v>80</v>
      </c>
      <c r="F9" s="10" t="s">
        <v>54</v>
      </c>
      <c r="H9">
        <v>8</v>
      </c>
    </row>
    <row r="10" spans="1:10" ht="31.5" x14ac:dyDescent="0.25">
      <c r="A10" s="7">
        <v>7</v>
      </c>
      <c r="B10" s="10" t="s">
        <v>14</v>
      </c>
      <c r="C10" s="7">
        <v>5</v>
      </c>
      <c r="D10" s="7">
        <v>4</v>
      </c>
      <c r="E10" s="9">
        <f t="shared" si="0"/>
        <v>90</v>
      </c>
      <c r="F10" s="10" t="s">
        <v>55</v>
      </c>
      <c r="H10">
        <v>9</v>
      </c>
    </row>
    <row r="11" spans="1:10" ht="15.75" x14ac:dyDescent="0.25">
      <c r="A11" s="38" t="s">
        <v>7</v>
      </c>
      <c r="B11" s="50"/>
      <c r="C11" s="50"/>
      <c r="D11" s="39"/>
      <c r="E11" s="9">
        <f>AVERAGE(E4:E10)</f>
        <v>80</v>
      </c>
      <c r="F11" s="6" t="s">
        <v>54</v>
      </c>
    </row>
    <row r="12" spans="1:10" ht="15.75" x14ac:dyDescent="0.25">
      <c r="A12" s="35" t="s">
        <v>36</v>
      </c>
      <c r="B12" s="35"/>
      <c r="C12" s="8"/>
      <c r="D12" s="8"/>
      <c r="E12" s="17"/>
      <c r="F12" s="8"/>
    </row>
    <row r="13" spans="1:10" ht="15.75" x14ac:dyDescent="0.25">
      <c r="A13" s="28" t="s">
        <v>1</v>
      </c>
      <c r="B13" s="36" t="s">
        <v>15</v>
      </c>
      <c r="C13" s="38" t="s">
        <v>16</v>
      </c>
      <c r="D13" s="39"/>
      <c r="E13" s="33" t="s">
        <v>52</v>
      </c>
      <c r="F13" s="28" t="s">
        <v>19</v>
      </c>
    </row>
    <row r="14" spans="1:10" ht="15.75" x14ac:dyDescent="0.25">
      <c r="A14" s="29"/>
      <c r="B14" s="37"/>
      <c r="C14" s="7" t="s">
        <v>17</v>
      </c>
      <c r="D14" s="7" t="s">
        <v>18</v>
      </c>
      <c r="E14" s="34"/>
      <c r="F14" s="29"/>
    </row>
    <row r="15" spans="1:10" ht="31.5" x14ac:dyDescent="0.25">
      <c r="A15" s="2">
        <v>1</v>
      </c>
      <c r="B15" s="3" t="s">
        <v>20</v>
      </c>
      <c r="C15" s="9">
        <v>4</v>
      </c>
      <c r="D15" s="9">
        <v>4</v>
      </c>
      <c r="E15" s="9">
        <f>H15/10*100</f>
        <v>80</v>
      </c>
      <c r="F15" s="10" t="s">
        <v>54</v>
      </c>
      <c r="H15">
        <v>8</v>
      </c>
    </row>
    <row r="16" spans="1:10" ht="31.5" x14ac:dyDescent="0.25">
      <c r="A16" s="2">
        <v>2</v>
      </c>
      <c r="B16" s="4" t="s">
        <v>21</v>
      </c>
      <c r="C16" s="9">
        <v>4</v>
      </c>
      <c r="D16" s="9">
        <v>3</v>
      </c>
      <c r="E16" s="9">
        <f t="shared" ref="E16:E22" si="1">H16/10*100</f>
        <v>70</v>
      </c>
      <c r="F16" s="10" t="s">
        <v>53</v>
      </c>
      <c r="H16">
        <v>7</v>
      </c>
    </row>
    <row r="17" spans="1:12" ht="31.5" x14ac:dyDescent="0.25">
      <c r="A17" s="2">
        <v>3</v>
      </c>
      <c r="B17" s="4" t="s">
        <v>22</v>
      </c>
      <c r="C17" s="9">
        <v>5</v>
      </c>
      <c r="D17" s="9">
        <v>4</v>
      </c>
      <c r="E17" s="9">
        <f t="shared" si="1"/>
        <v>90</v>
      </c>
      <c r="F17" s="10" t="s">
        <v>55</v>
      </c>
      <c r="H17">
        <v>9</v>
      </c>
    </row>
    <row r="18" spans="1:12" ht="31.5" x14ac:dyDescent="0.25">
      <c r="A18" s="2">
        <v>4</v>
      </c>
      <c r="B18" s="4" t="s">
        <v>23</v>
      </c>
      <c r="C18" s="9">
        <v>5</v>
      </c>
      <c r="D18" s="9">
        <v>4</v>
      </c>
      <c r="E18" s="9">
        <f t="shared" si="1"/>
        <v>90</v>
      </c>
      <c r="F18" s="10" t="s">
        <v>55</v>
      </c>
      <c r="H18">
        <v>9</v>
      </c>
    </row>
    <row r="19" spans="1:12" ht="31.5" x14ac:dyDescent="0.25">
      <c r="A19" s="2">
        <v>5</v>
      </c>
      <c r="B19" s="4" t="s">
        <v>24</v>
      </c>
      <c r="C19" s="9">
        <v>4</v>
      </c>
      <c r="D19" s="9">
        <v>4</v>
      </c>
      <c r="E19" s="9">
        <f t="shared" si="1"/>
        <v>80</v>
      </c>
      <c r="F19" s="10" t="s">
        <v>54</v>
      </c>
      <c r="H19">
        <v>8</v>
      </c>
    </row>
    <row r="20" spans="1:12" ht="31.5" x14ac:dyDescent="0.25">
      <c r="A20" s="2">
        <v>6</v>
      </c>
      <c r="B20" s="4" t="s">
        <v>25</v>
      </c>
      <c r="C20" s="9">
        <v>4</v>
      </c>
      <c r="D20" s="9">
        <v>4</v>
      </c>
      <c r="E20" s="9">
        <f t="shared" si="1"/>
        <v>80</v>
      </c>
      <c r="F20" s="10" t="s">
        <v>54</v>
      </c>
      <c r="H20">
        <v>8</v>
      </c>
    </row>
    <row r="21" spans="1:12" ht="31.5" x14ac:dyDescent="0.25">
      <c r="A21" s="2">
        <v>7</v>
      </c>
      <c r="B21" s="4" t="s">
        <v>26</v>
      </c>
      <c r="C21" s="9">
        <v>4</v>
      </c>
      <c r="D21" s="9">
        <v>4</v>
      </c>
      <c r="E21" s="9">
        <f t="shared" si="1"/>
        <v>80</v>
      </c>
      <c r="F21" s="10" t="s">
        <v>54</v>
      </c>
      <c r="H21">
        <v>8</v>
      </c>
    </row>
    <row r="22" spans="1:12" ht="31.5" x14ac:dyDescent="0.25">
      <c r="A22" s="2">
        <v>8</v>
      </c>
      <c r="B22" s="4" t="s">
        <v>27</v>
      </c>
      <c r="C22" s="9">
        <v>5</v>
      </c>
      <c r="D22" s="9">
        <v>4</v>
      </c>
      <c r="E22" s="9">
        <f t="shared" si="1"/>
        <v>90</v>
      </c>
      <c r="F22" s="10" t="s">
        <v>55</v>
      </c>
      <c r="H22">
        <v>9</v>
      </c>
    </row>
    <row r="23" spans="1:12" ht="15" customHeight="1" x14ac:dyDescent="0.25">
      <c r="A23" s="40" t="s">
        <v>28</v>
      </c>
      <c r="B23" s="41"/>
      <c r="C23" s="41"/>
      <c r="D23" s="42"/>
      <c r="E23" s="26">
        <f>AVERAGE(E15:E22)</f>
        <v>82.5</v>
      </c>
      <c r="F23" s="10" t="s">
        <v>54</v>
      </c>
    </row>
    <row r="24" spans="1:12" ht="15.75" x14ac:dyDescent="0.25">
      <c r="A24" s="43" t="s">
        <v>37</v>
      </c>
      <c r="B24" s="43"/>
    </row>
    <row r="25" spans="1:12" ht="15.75" customHeight="1" x14ac:dyDescent="0.25">
      <c r="A25" s="28" t="s">
        <v>1</v>
      </c>
      <c r="B25" s="44" t="s">
        <v>15</v>
      </c>
      <c r="C25" s="46" t="s">
        <v>3</v>
      </c>
      <c r="D25" s="47"/>
      <c r="E25" s="28" t="s">
        <v>7</v>
      </c>
      <c r="F25" s="28" t="s">
        <v>6</v>
      </c>
    </row>
    <row r="26" spans="1:12" ht="15.75" x14ac:dyDescent="0.25">
      <c r="A26" s="29"/>
      <c r="B26" s="45"/>
      <c r="C26" s="6" t="s">
        <v>4</v>
      </c>
      <c r="D26" s="6" t="s">
        <v>5</v>
      </c>
      <c r="E26" s="29"/>
      <c r="F26" s="29"/>
    </row>
    <row r="27" spans="1:12" ht="31.5" x14ac:dyDescent="0.25">
      <c r="A27" s="7">
        <v>1</v>
      </c>
      <c r="B27" s="5" t="s">
        <v>29</v>
      </c>
      <c r="C27" s="1">
        <v>5</v>
      </c>
      <c r="D27" s="1">
        <v>4</v>
      </c>
      <c r="E27" s="9">
        <f>H27/10*100</f>
        <v>90</v>
      </c>
      <c r="F27" s="10" t="s">
        <v>55</v>
      </c>
      <c r="H27">
        <v>9</v>
      </c>
    </row>
    <row r="28" spans="1:12" ht="31.5" x14ac:dyDescent="0.25">
      <c r="A28" s="7">
        <v>2</v>
      </c>
      <c r="B28" s="5" t="s">
        <v>30</v>
      </c>
      <c r="C28" s="1">
        <v>5</v>
      </c>
      <c r="D28" s="1">
        <v>4</v>
      </c>
      <c r="E28" s="9">
        <f t="shared" ref="E28:E33" si="2">H28/10*100</f>
        <v>90</v>
      </c>
      <c r="F28" s="10" t="s">
        <v>55</v>
      </c>
      <c r="H28">
        <v>9</v>
      </c>
    </row>
    <row r="29" spans="1:12" ht="15.75" x14ac:dyDescent="0.25">
      <c r="A29" s="7">
        <v>3</v>
      </c>
      <c r="B29" s="5" t="s">
        <v>31</v>
      </c>
      <c r="C29" s="1">
        <v>4</v>
      </c>
      <c r="D29" s="1">
        <v>4</v>
      </c>
      <c r="E29" s="9">
        <f t="shared" si="2"/>
        <v>80</v>
      </c>
      <c r="F29" s="10" t="s">
        <v>54</v>
      </c>
      <c r="H29">
        <v>8</v>
      </c>
    </row>
    <row r="30" spans="1:12" ht="31.5" x14ac:dyDescent="0.25">
      <c r="A30" s="7">
        <v>4</v>
      </c>
      <c r="B30" s="5" t="s">
        <v>32</v>
      </c>
      <c r="C30" s="1">
        <v>4</v>
      </c>
      <c r="D30" s="1">
        <v>4</v>
      </c>
      <c r="E30" s="9">
        <f t="shared" si="2"/>
        <v>80</v>
      </c>
      <c r="F30" s="10" t="s">
        <v>54</v>
      </c>
      <c r="H30">
        <v>8</v>
      </c>
    </row>
    <row r="31" spans="1:12" ht="31.5" x14ac:dyDescent="0.25">
      <c r="A31" s="7">
        <v>5</v>
      </c>
      <c r="B31" s="5" t="s">
        <v>33</v>
      </c>
      <c r="C31" s="1">
        <v>5</v>
      </c>
      <c r="D31" s="1">
        <v>4</v>
      </c>
      <c r="E31" s="9">
        <f t="shared" si="2"/>
        <v>90</v>
      </c>
      <c r="F31" s="10" t="s">
        <v>54</v>
      </c>
      <c r="H31">
        <v>9</v>
      </c>
      <c r="L31">
        <v>83.33</v>
      </c>
    </row>
    <row r="32" spans="1:12" ht="31.5" x14ac:dyDescent="0.25">
      <c r="A32" s="7">
        <v>6</v>
      </c>
      <c r="B32" s="3" t="s">
        <v>34</v>
      </c>
      <c r="C32" s="1">
        <v>4</v>
      </c>
      <c r="D32" s="1">
        <v>4</v>
      </c>
      <c r="E32" s="9">
        <f t="shared" si="2"/>
        <v>80</v>
      </c>
      <c r="F32" s="10" t="s">
        <v>54</v>
      </c>
      <c r="H32">
        <v>8</v>
      </c>
      <c r="L32">
        <v>86.87</v>
      </c>
    </row>
    <row r="33" spans="1:12" ht="31.5" x14ac:dyDescent="0.25">
      <c r="A33" s="7">
        <v>7</v>
      </c>
      <c r="B33" s="5" t="s">
        <v>35</v>
      </c>
      <c r="C33" s="1">
        <v>5</v>
      </c>
      <c r="D33" s="1">
        <v>4</v>
      </c>
      <c r="E33" s="9">
        <f t="shared" si="2"/>
        <v>90</v>
      </c>
      <c r="F33" s="10" t="s">
        <v>55</v>
      </c>
      <c r="H33">
        <v>9</v>
      </c>
      <c r="L33">
        <v>82.5</v>
      </c>
    </row>
    <row r="34" spans="1:12" ht="15.75" x14ac:dyDescent="0.25">
      <c r="A34" s="1"/>
      <c r="B34" s="30" t="s">
        <v>28</v>
      </c>
      <c r="C34" s="31"/>
      <c r="D34" s="32"/>
      <c r="E34" s="27">
        <f>AVERAGE(E27:E33)</f>
        <v>85.714285714285708</v>
      </c>
      <c r="F34" s="6" t="s">
        <v>54</v>
      </c>
      <c r="L34">
        <f>AVERAGE(L31:L33)</f>
        <v>84.233333333333334</v>
      </c>
    </row>
    <row r="36" spans="1:12" x14ac:dyDescent="0.25">
      <c r="C36" t="s">
        <v>89</v>
      </c>
      <c r="D36" s="59">
        <f>AVERAGE(E11,E23,E34)</f>
        <v>82.738095238095241</v>
      </c>
    </row>
  </sheetData>
  <mergeCells count="21">
    <mergeCell ref="A1:B1"/>
    <mergeCell ref="A2:A3"/>
    <mergeCell ref="B2:B3"/>
    <mergeCell ref="C2:D2"/>
    <mergeCell ref="A11:D11"/>
    <mergeCell ref="E25:E26"/>
    <mergeCell ref="F25:F26"/>
    <mergeCell ref="B34:D34"/>
    <mergeCell ref="E2:E3"/>
    <mergeCell ref="F2:F3"/>
    <mergeCell ref="A12:B12"/>
    <mergeCell ref="A13:A14"/>
    <mergeCell ref="B13:B14"/>
    <mergeCell ref="C13:D13"/>
    <mergeCell ref="E13:E14"/>
    <mergeCell ref="F13:F14"/>
    <mergeCell ref="A23:D23"/>
    <mergeCell ref="A24:B24"/>
    <mergeCell ref="A25:A26"/>
    <mergeCell ref="B25:B26"/>
    <mergeCell ref="C25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topLeftCell="A10" workbookViewId="0">
      <selection activeCell="H16" sqref="H16:I16"/>
    </sheetView>
  </sheetViews>
  <sheetFormatPr defaultRowHeight="15" x14ac:dyDescent="0.25"/>
  <cols>
    <col min="2" max="2" width="36.7109375" customWidth="1"/>
  </cols>
  <sheetData>
    <row r="2" spans="1:8" ht="15.75" x14ac:dyDescent="0.25">
      <c r="A2" s="28" t="s">
        <v>1</v>
      </c>
      <c r="B2" s="28" t="s">
        <v>38</v>
      </c>
      <c r="C2" s="49" t="s">
        <v>3</v>
      </c>
      <c r="D2" s="49"/>
      <c r="E2" s="49"/>
      <c r="F2" s="28" t="s">
        <v>7</v>
      </c>
      <c r="G2" s="28" t="s">
        <v>6</v>
      </c>
    </row>
    <row r="3" spans="1:8" ht="15.75" x14ac:dyDescent="0.25">
      <c r="A3" s="29"/>
      <c r="B3" s="29"/>
      <c r="C3" s="6" t="s">
        <v>39</v>
      </c>
      <c r="D3" s="6" t="s">
        <v>40</v>
      </c>
      <c r="E3" s="6" t="s">
        <v>41</v>
      </c>
      <c r="F3" s="29"/>
      <c r="G3" s="29"/>
    </row>
    <row r="4" spans="1:8" ht="31.5" x14ac:dyDescent="0.25">
      <c r="A4" s="7">
        <v>1</v>
      </c>
      <c r="B4" s="11" t="s">
        <v>44</v>
      </c>
      <c r="C4" s="1">
        <v>1</v>
      </c>
      <c r="D4" s="1">
        <v>0</v>
      </c>
      <c r="E4" s="1">
        <v>1</v>
      </c>
      <c r="F4" s="27">
        <f>H4/3*100</f>
        <v>66.666666666666657</v>
      </c>
      <c r="G4" s="10" t="s">
        <v>57</v>
      </c>
      <c r="H4" s="18">
        <v>2</v>
      </c>
    </row>
    <row r="5" spans="1:8" ht="31.5" x14ac:dyDescent="0.25">
      <c r="A5" s="7">
        <v>2</v>
      </c>
      <c r="B5" s="12" t="s">
        <v>43</v>
      </c>
      <c r="C5" s="1">
        <v>1</v>
      </c>
      <c r="D5" s="1">
        <v>1</v>
      </c>
      <c r="E5" s="1">
        <v>1</v>
      </c>
      <c r="F5" s="27">
        <f t="shared" ref="F5:F13" si="0">H5/3*100</f>
        <v>100</v>
      </c>
      <c r="G5" s="10" t="s">
        <v>56</v>
      </c>
      <c r="H5" s="18">
        <v>3</v>
      </c>
    </row>
    <row r="6" spans="1:8" ht="31.5" x14ac:dyDescent="0.25">
      <c r="A6" s="7">
        <v>3</v>
      </c>
      <c r="B6" s="12" t="s">
        <v>45</v>
      </c>
      <c r="C6" s="1">
        <v>1</v>
      </c>
      <c r="D6" s="1">
        <v>1</v>
      </c>
      <c r="E6" s="1">
        <v>1</v>
      </c>
      <c r="F6" s="27">
        <f t="shared" si="0"/>
        <v>100</v>
      </c>
      <c r="G6" s="10" t="s">
        <v>56</v>
      </c>
      <c r="H6" s="18">
        <v>3</v>
      </c>
    </row>
    <row r="7" spans="1:8" ht="31.5" x14ac:dyDescent="0.25">
      <c r="A7" s="7">
        <v>4</v>
      </c>
      <c r="B7" s="12" t="s">
        <v>46</v>
      </c>
      <c r="C7" s="1">
        <v>1</v>
      </c>
      <c r="D7" s="1">
        <v>1</v>
      </c>
      <c r="E7" s="1">
        <v>0</v>
      </c>
      <c r="F7" s="27">
        <f t="shared" si="0"/>
        <v>66.666666666666657</v>
      </c>
      <c r="G7" s="10" t="s">
        <v>57</v>
      </c>
      <c r="H7" s="19">
        <v>2</v>
      </c>
    </row>
    <row r="8" spans="1:8" ht="31.5" x14ac:dyDescent="0.25">
      <c r="A8" s="7">
        <v>5</v>
      </c>
      <c r="B8" s="12" t="s">
        <v>47</v>
      </c>
      <c r="C8" s="1">
        <v>1</v>
      </c>
      <c r="D8" s="1">
        <v>1</v>
      </c>
      <c r="E8" s="1">
        <v>1</v>
      </c>
      <c r="F8" s="27">
        <f t="shared" si="0"/>
        <v>100</v>
      </c>
      <c r="G8" s="10" t="s">
        <v>56</v>
      </c>
      <c r="H8" s="19">
        <v>3</v>
      </c>
    </row>
    <row r="9" spans="1:8" ht="31.5" x14ac:dyDescent="0.25">
      <c r="A9" s="7">
        <v>6</v>
      </c>
      <c r="B9" s="11" t="s">
        <v>48</v>
      </c>
      <c r="C9" s="1">
        <v>1</v>
      </c>
      <c r="D9" s="1">
        <v>1</v>
      </c>
      <c r="E9" s="1">
        <v>1</v>
      </c>
      <c r="F9" s="27">
        <f t="shared" si="0"/>
        <v>100</v>
      </c>
      <c r="G9" s="10" t="s">
        <v>56</v>
      </c>
      <c r="H9" s="19">
        <v>3</v>
      </c>
    </row>
    <row r="10" spans="1:8" ht="31.5" x14ac:dyDescent="0.25">
      <c r="A10" s="7">
        <v>7</v>
      </c>
      <c r="B10" s="13" t="s">
        <v>49</v>
      </c>
      <c r="C10" s="1">
        <v>1</v>
      </c>
      <c r="D10" s="1">
        <v>1</v>
      </c>
      <c r="E10" s="1">
        <v>0</v>
      </c>
      <c r="F10" s="27">
        <f t="shared" si="0"/>
        <v>66.666666666666657</v>
      </c>
      <c r="G10" s="10" t="s">
        <v>56</v>
      </c>
      <c r="H10" s="19">
        <v>2</v>
      </c>
    </row>
    <row r="11" spans="1:8" ht="47.25" x14ac:dyDescent="0.25">
      <c r="A11" s="7">
        <v>8</v>
      </c>
      <c r="B11" s="13" t="s">
        <v>50</v>
      </c>
      <c r="C11" s="1">
        <v>1</v>
      </c>
      <c r="D11" s="1">
        <v>1</v>
      </c>
      <c r="E11" s="1">
        <v>1</v>
      </c>
      <c r="F11" s="27">
        <f t="shared" si="0"/>
        <v>100</v>
      </c>
      <c r="G11" s="10" t="s">
        <v>56</v>
      </c>
      <c r="H11" s="19">
        <v>3</v>
      </c>
    </row>
    <row r="12" spans="1:8" ht="47.25" x14ac:dyDescent="0.25">
      <c r="A12" s="7">
        <v>9</v>
      </c>
      <c r="B12" s="14" t="s">
        <v>51</v>
      </c>
      <c r="C12" s="1">
        <v>1</v>
      </c>
      <c r="D12" s="1">
        <v>0</v>
      </c>
      <c r="E12" s="1">
        <v>1</v>
      </c>
      <c r="F12" s="27">
        <f t="shared" si="0"/>
        <v>66.666666666666657</v>
      </c>
      <c r="G12" s="10" t="s">
        <v>57</v>
      </c>
      <c r="H12" s="19">
        <v>2</v>
      </c>
    </row>
    <row r="13" spans="1:8" ht="47.25" x14ac:dyDescent="0.25">
      <c r="A13" s="7">
        <v>10</v>
      </c>
      <c r="B13" s="14" t="s">
        <v>42</v>
      </c>
      <c r="C13" s="1">
        <v>1</v>
      </c>
      <c r="D13" s="1">
        <v>0</v>
      </c>
      <c r="E13" s="1">
        <v>1</v>
      </c>
      <c r="F13" s="27">
        <f t="shared" si="0"/>
        <v>66.666666666666657</v>
      </c>
      <c r="G13" s="10" t="s">
        <v>57</v>
      </c>
      <c r="H13" s="19">
        <v>2</v>
      </c>
    </row>
    <row r="14" spans="1:8" ht="15.75" x14ac:dyDescent="0.25">
      <c r="A14" s="52" t="s">
        <v>7</v>
      </c>
      <c r="B14" s="53"/>
      <c r="C14" s="53"/>
      <c r="D14" s="53"/>
      <c r="E14" s="54"/>
      <c r="F14" s="27">
        <f>AVERAGE(F4:F13)</f>
        <v>83.333333333333314</v>
      </c>
      <c r="G14" s="6" t="s">
        <v>58</v>
      </c>
    </row>
    <row r="15" spans="1:8" ht="15.75" x14ac:dyDescent="0.25">
      <c r="A15" s="43" t="s">
        <v>67</v>
      </c>
      <c r="B15" s="43"/>
    </row>
    <row r="16" spans="1:8" ht="31.5" x14ac:dyDescent="0.25">
      <c r="A16" s="22" t="s">
        <v>66</v>
      </c>
      <c r="B16" s="16" t="s">
        <v>68</v>
      </c>
      <c r="C16" s="16" t="s">
        <v>3</v>
      </c>
      <c r="D16" s="16" t="s">
        <v>69</v>
      </c>
    </row>
    <row r="17" spans="1:4" ht="15.75" x14ac:dyDescent="0.25">
      <c r="A17" s="6" t="s">
        <v>39</v>
      </c>
      <c r="B17" s="6" t="s">
        <v>70</v>
      </c>
      <c r="C17" s="6">
        <v>13</v>
      </c>
      <c r="D17" s="24">
        <v>86.67</v>
      </c>
    </row>
    <row r="18" spans="1:4" ht="15.75" x14ac:dyDescent="0.25">
      <c r="A18" s="6" t="s">
        <v>40</v>
      </c>
      <c r="B18" s="6" t="s">
        <v>71</v>
      </c>
      <c r="C18" s="6">
        <v>11</v>
      </c>
      <c r="D18" s="24">
        <v>73.33</v>
      </c>
    </row>
    <row r="19" spans="1:4" ht="15.75" x14ac:dyDescent="0.25">
      <c r="A19" s="6" t="s">
        <v>41</v>
      </c>
      <c r="B19" s="6" t="s">
        <v>72</v>
      </c>
      <c r="C19" s="6">
        <v>13</v>
      </c>
      <c r="D19" s="24">
        <v>86.67</v>
      </c>
    </row>
    <row r="20" spans="1:4" ht="15.75" x14ac:dyDescent="0.25">
      <c r="A20" s="51" t="s">
        <v>7</v>
      </c>
      <c r="B20" s="51"/>
      <c r="C20" s="51"/>
      <c r="D20" s="24">
        <f>AVERAGE(D17:D19)</f>
        <v>82.223333333333343</v>
      </c>
    </row>
    <row r="21" spans="1:4" ht="15.75" x14ac:dyDescent="0.25">
      <c r="A21" s="21"/>
      <c r="B21" s="21"/>
      <c r="C21" s="21"/>
      <c r="D21" s="21"/>
    </row>
  </sheetData>
  <mergeCells count="8">
    <mergeCell ref="A20:C20"/>
    <mergeCell ref="A15:B15"/>
    <mergeCell ref="G2:G3"/>
    <mergeCell ref="C2:E2"/>
    <mergeCell ref="A14:E14"/>
    <mergeCell ref="A2:A3"/>
    <mergeCell ref="B2:B3"/>
    <mergeCell ref="F2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opLeftCell="A11" workbookViewId="0">
      <selection activeCell="D18" sqref="D18:D25"/>
    </sheetView>
  </sheetViews>
  <sheetFormatPr defaultRowHeight="15" x14ac:dyDescent="0.25"/>
  <cols>
    <col min="2" max="2" width="36.140625" customWidth="1"/>
    <col min="12" max="12" width="13.5703125" customWidth="1"/>
  </cols>
  <sheetData>
    <row r="2" spans="1:13" ht="15.75" x14ac:dyDescent="0.25">
      <c r="A2" s="28" t="s">
        <v>1</v>
      </c>
      <c r="B2" s="28" t="s">
        <v>38</v>
      </c>
      <c r="C2" s="38" t="s">
        <v>3</v>
      </c>
      <c r="D2" s="50"/>
      <c r="E2" s="50"/>
      <c r="F2" s="50"/>
      <c r="G2" s="50"/>
      <c r="H2" s="50"/>
      <c r="I2" s="50"/>
      <c r="J2" s="39"/>
      <c r="K2" s="33" t="s">
        <v>52</v>
      </c>
      <c r="L2" s="28" t="s">
        <v>6</v>
      </c>
      <c r="M2" t="s">
        <v>65</v>
      </c>
    </row>
    <row r="3" spans="1:13" ht="15.75" x14ac:dyDescent="0.25">
      <c r="A3" s="29"/>
      <c r="B3" s="29"/>
      <c r="C3" s="6" t="s">
        <v>39</v>
      </c>
      <c r="D3" s="6" t="s">
        <v>40</v>
      </c>
      <c r="E3" s="6" t="s">
        <v>41</v>
      </c>
      <c r="F3" s="15" t="s">
        <v>60</v>
      </c>
      <c r="G3" s="15" t="s">
        <v>61</v>
      </c>
      <c r="H3" s="15" t="s">
        <v>62</v>
      </c>
      <c r="I3" s="15" t="s">
        <v>63</v>
      </c>
      <c r="J3" s="15" t="s">
        <v>64</v>
      </c>
      <c r="K3" s="34"/>
      <c r="L3" s="29"/>
    </row>
    <row r="4" spans="1:13" ht="31.5" x14ac:dyDescent="0.25">
      <c r="A4" s="7">
        <v>1</v>
      </c>
      <c r="B4" s="11" t="s">
        <v>44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4</v>
      </c>
      <c r="J4" s="9">
        <v>4</v>
      </c>
      <c r="K4" s="27">
        <f>M4/32*100</f>
        <v>81.25</v>
      </c>
      <c r="L4" s="20" t="s">
        <v>58</v>
      </c>
      <c r="M4">
        <f>SUM(C4:J4)</f>
        <v>26</v>
      </c>
    </row>
    <row r="5" spans="1:13" ht="31.5" x14ac:dyDescent="0.25">
      <c r="A5" s="7">
        <v>2</v>
      </c>
      <c r="B5" s="12" t="s">
        <v>43</v>
      </c>
      <c r="C5" s="9">
        <v>4</v>
      </c>
      <c r="D5" s="9">
        <v>3</v>
      </c>
      <c r="E5" s="9">
        <v>4</v>
      </c>
      <c r="F5" s="9">
        <v>4</v>
      </c>
      <c r="G5" s="9">
        <v>3</v>
      </c>
      <c r="H5" s="9">
        <v>4</v>
      </c>
      <c r="I5" s="9">
        <v>4</v>
      </c>
      <c r="J5" s="9">
        <v>4</v>
      </c>
      <c r="K5" s="27">
        <f t="shared" ref="K5:K13" si="0">M5/32*100</f>
        <v>93.75</v>
      </c>
      <c r="L5" s="20" t="s">
        <v>56</v>
      </c>
      <c r="M5">
        <f t="shared" ref="M5:M13" si="1">SUM(C5:J5)</f>
        <v>30</v>
      </c>
    </row>
    <row r="6" spans="1:13" ht="31.5" x14ac:dyDescent="0.25">
      <c r="A6" s="7">
        <v>3</v>
      </c>
      <c r="B6" s="12" t="s">
        <v>45</v>
      </c>
      <c r="C6" s="9">
        <v>3</v>
      </c>
      <c r="D6" s="9">
        <v>3</v>
      </c>
      <c r="E6" s="9">
        <v>4</v>
      </c>
      <c r="F6" s="9">
        <v>3</v>
      </c>
      <c r="G6" s="9">
        <v>3</v>
      </c>
      <c r="H6" s="9">
        <v>3</v>
      </c>
      <c r="I6" s="9">
        <v>4</v>
      </c>
      <c r="J6" s="9">
        <v>4</v>
      </c>
      <c r="K6" s="27">
        <f t="shared" si="0"/>
        <v>84.375</v>
      </c>
      <c r="L6" s="20" t="s">
        <v>58</v>
      </c>
      <c r="M6">
        <f t="shared" si="1"/>
        <v>27</v>
      </c>
    </row>
    <row r="7" spans="1:13" ht="31.5" x14ac:dyDescent="0.25">
      <c r="A7" s="7">
        <v>4</v>
      </c>
      <c r="B7" s="12" t="s">
        <v>46</v>
      </c>
      <c r="C7" s="9">
        <v>3</v>
      </c>
      <c r="D7" s="9">
        <v>3</v>
      </c>
      <c r="E7" s="9">
        <v>4</v>
      </c>
      <c r="F7" s="9">
        <v>3</v>
      </c>
      <c r="G7" s="9">
        <v>3</v>
      </c>
      <c r="H7" s="9">
        <v>3</v>
      </c>
      <c r="I7" s="9">
        <v>4</v>
      </c>
      <c r="J7" s="9">
        <v>4</v>
      </c>
      <c r="K7" s="27">
        <f t="shared" si="0"/>
        <v>84.375</v>
      </c>
      <c r="L7" s="20" t="s">
        <v>58</v>
      </c>
      <c r="M7">
        <f t="shared" si="1"/>
        <v>27</v>
      </c>
    </row>
    <row r="8" spans="1:13" ht="31.5" x14ac:dyDescent="0.25">
      <c r="A8" s="7">
        <v>5</v>
      </c>
      <c r="B8" s="12" t="s">
        <v>47</v>
      </c>
      <c r="C8" s="9">
        <v>3</v>
      </c>
      <c r="D8" s="9">
        <v>3</v>
      </c>
      <c r="E8" s="9">
        <v>4</v>
      </c>
      <c r="F8" s="9">
        <v>3</v>
      </c>
      <c r="G8" s="9">
        <v>3</v>
      </c>
      <c r="H8" s="9">
        <v>3</v>
      </c>
      <c r="I8" s="9">
        <v>4</v>
      </c>
      <c r="J8" s="9">
        <v>4</v>
      </c>
      <c r="K8" s="27">
        <f t="shared" si="0"/>
        <v>84.375</v>
      </c>
      <c r="L8" s="20" t="s">
        <v>58</v>
      </c>
      <c r="M8">
        <f t="shared" si="1"/>
        <v>27</v>
      </c>
    </row>
    <row r="9" spans="1:13" ht="31.5" x14ac:dyDescent="0.25">
      <c r="A9" s="7">
        <v>6</v>
      </c>
      <c r="B9" s="11" t="s">
        <v>48</v>
      </c>
      <c r="C9" s="9">
        <v>3</v>
      </c>
      <c r="D9" s="9">
        <v>3</v>
      </c>
      <c r="E9" s="9">
        <v>4</v>
      </c>
      <c r="F9" s="9">
        <v>4</v>
      </c>
      <c r="G9" s="9">
        <v>4</v>
      </c>
      <c r="H9" s="9">
        <v>4</v>
      </c>
      <c r="I9" s="9">
        <v>3</v>
      </c>
      <c r="J9" s="9">
        <v>4</v>
      </c>
      <c r="K9" s="27">
        <f t="shared" si="0"/>
        <v>90.625</v>
      </c>
      <c r="L9" s="20" t="s">
        <v>56</v>
      </c>
      <c r="M9">
        <f t="shared" si="1"/>
        <v>29</v>
      </c>
    </row>
    <row r="10" spans="1:13" ht="31.5" x14ac:dyDescent="0.25">
      <c r="A10" s="7">
        <v>7</v>
      </c>
      <c r="B10" s="13" t="s">
        <v>49</v>
      </c>
      <c r="C10" s="9">
        <v>3</v>
      </c>
      <c r="D10" s="9">
        <v>3</v>
      </c>
      <c r="E10" s="9">
        <v>3</v>
      </c>
      <c r="F10" s="9">
        <v>4</v>
      </c>
      <c r="G10" s="9">
        <v>4</v>
      </c>
      <c r="H10" s="9">
        <v>3</v>
      </c>
      <c r="I10" s="9">
        <v>4</v>
      </c>
      <c r="J10" s="9">
        <v>3</v>
      </c>
      <c r="K10" s="27">
        <f t="shared" si="0"/>
        <v>84.375</v>
      </c>
      <c r="L10" s="20" t="s">
        <v>58</v>
      </c>
      <c r="M10">
        <f t="shared" si="1"/>
        <v>27</v>
      </c>
    </row>
    <row r="11" spans="1:13" ht="47.25" x14ac:dyDescent="0.25">
      <c r="A11" s="7">
        <v>8</v>
      </c>
      <c r="B11" s="13" t="s">
        <v>50</v>
      </c>
      <c r="C11" s="9">
        <v>4</v>
      </c>
      <c r="D11" s="9">
        <v>4</v>
      </c>
      <c r="E11" s="9">
        <v>4</v>
      </c>
      <c r="F11" s="9">
        <v>3</v>
      </c>
      <c r="G11" s="9">
        <v>3</v>
      </c>
      <c r="H11" s="9">
        <v>3</v>
      </c>
      <c r="I11" s="9">
        <v>4</v>
      </c>
      <c r="J11" s="9">
        <v>4</v>
      </c>
      <c r="K11" s="27">
        <f t="shared" si="0"/>
        <v>90.625</v>
      </c>
      <c r="L11" s="20" t="s">
        <v>56</v>
      </c>
      <c r="M11">
        <f t="shared" si="1"/>
        <v>29</v>
      </c>
    </row>
    <row r="12" spans="1:13" ht="47.25" x14ac:dyDescent="0.25">
      <c r="A12" s="7">
        <v>9</v>
      </c>
      <c r="B12" s="14" t="s">
        <v>51</v>
      </c>
      <c r="C12" s="9">
        <v>4</v>
      </c>
      <c r="D12" s="9">
        <v>4</v>
      </c>
      <c r="E12" s="9">
        <v>4</v>
      </c>
      <c r="F12" s="9">
        <v>3</v>
      </c>
      <c r="G12" s="9">
        <v>3</v>
      </c>
      <c r="H12" s="9">
        <v>3</v>
      </c>
      <c r="I12" s="9">
        <v>4</v>
      </c>
      <c r="J12" s="9">
        <v>4</v>
      </c>
      <c r="K12" s="27">
        <f t="shared" si="0"/>
        <v>90.625</v>
      </c>
      <c r="L12" s="20" t="s">
        <v>56</v>
      </c>
      <c r="M12">
        <f t="shared" si="1"/>
        <v>29</v>
      </c>
    </row>
    <row r="13" spans="1:13" ht="47.25" x14ac:dyDescent="0.25">
      <c r="A13" s="7">
        <v>10</v>
      </c>
      <c r="B13" s="14" t="s">
        <v>42</v>
      </c>
      <c r="C13" s="9">
        <v>4</v>
      </c>
      <c r="D13" s="9">
        <v>3</v>
      </c>
      <c r="E13" s="9">
        <v>4</v>
      </c>
      <c r="F13" s="9">
        <v>3</v>
      </c>
      <c r="G13" s="9">
        <v>3</v>
      </c>
      <c r="H13" s="9">
        <v>4</v>
      </c>
      <c r="I13" s="9">
        <v>3</v>
      </c>
      <c r="J13" s="9">
        <v>3</v>
      </c>
      <c r="K13" s="27">
        <f t="shared" si="0"/>
        <v>84.375</v>
      </c>
      <c r="L13" s="20" t="s">
        <v>58</v>
      </c>
      <c r="M13">
        <f t="shared" si="1"/>
        <v>27</v>
      </c>
    </row>
    <row r="14" spans="1:13" ht="15.75" x14ac:dyDescent="0.25">
      <c r="A14" s="30" t="s">
        <v>59</v>
      </c>
      <c r="B14" s="31"/>
      <c r="C14" s="31"/>
      <c r="D14" s="31"/>
      <c r="E14" s="31"/>
      <c r="F14" s="31"/>
      <c r="G14" s="31"/>
      <c r="H14" s="31"/>
      <c r="I14" s="31"/>
      <c r="J14" s="32"/>
      <c r="K14" s="27">
        <f>AVERAGE(K4:K13)</f>
        <v>86.875</v>
      </c>
      <c r="L14" s="20" t="s">
        <v>56</v>
      </c>
    </row>
    <row r="16" spans="1:13" ht="15.75" x14ac:dyDescent="0.25">
      <c r="A16" s="55" t="s">
        <v>73</v>
      </c>
      <c r="B16" s="55"/>
    </row>
    <row r="17" spans="1:4" ht="31.5" x14ac:dyDescent="0.25">
      <c r="A17" s="22" t="s">
        <v>66</v>
      </c>
      <c r="B17" s="16" t="s">
        <v>68</v>
      </c>
      <c r="C17" s="16" t="s">
        <v>3</v>
      </c>
      <c r="D17" s="16" t="s">
        <v>69</v>
      </c>
    </row>
    <row r="18" spans="1:4" ht="15.75" x14ac:dyDescent="0.25">
      <c r="A18" s="6" t="s">
        <v>39</v>
      </c>
      <c r="B18" s="6" t="s">
        <v>74</v>
      </c>
      <c r="C18" s="6">
        <v>13</v>
      </c>
      <c r="D18" s="24">
        <f>C18/15*100</f>
        <v>86.666666666666671</v>
      </c>
    </row>
    <row r="19" spans="1:4" ht="15.75" x14ac:dyDescent="0.25">
      <c r="A19" s="6" t="s">
        <v>40</v>
      </c>
      <c r="B19" s="6" t="s">
        <v>75</v>
      </c>
      <c r="C19" s="6">
        <v>10</v>
      </c>
      <c r="D19" s="24">
        <f t="shared" ref="D19:D25" si="2">C19/15*100</f>
        <v>66.666666666666657</v>
      </c>
    </row>
    <row r="20" spans="1:4" ht="15.75" x14ac:dyDescent="0.25">
      <c r="A20" s="6" t="s">
        <v>41</v>
      </c>
      <c r="B20" s="6" t="s">
        <v>76</v>
      </c>
      <c r="C20" s="6">
        <v>14</v>
      </c>
      <c r="D20" s="24">
        <f t="shared" si="2"/>
        <v>93.333333333333329</v>
      </c>
    </row>
    <row r="21" spans="1:4" ht="15.75" x14ac:dyDescent="0.25">
      <c r="A21" s="15" t="s">
        <v>60</v>
      </c>
      <c r="B21" s="6" t="s">
        <v>77</v>
      </c>
      <c r="C21" s="6">
        <v>13</v>
      </c>
      <c r="D21" s="24">
        <f t="shared" si="2"/>
        <v>86.666666666666671</v>
      </c>
    </row>
    <row r="22" spans="1:4" ht="15.75" x14ac:dyDescent="0.25">
      <c r="A22" s="15" t="s">
        <v>61</v>
      </c>
      <c r="B22" s="6" t="s">
        <v>79</v>
      </c>
      <c r="C22" s="6">
        <v>12</v>
      </c>
      <c r="D22" s="24">
        <f t="shared" si="2"/>
        <v>80</v>
      </c>
    </row>
    <row r="23" spans="1:4" ht="15.75" x14ac:dyDescent="0.25">
      <c r="A23" s="15" t="s">
        <v>62</v>
      </c>
      <c r="B23" s="6" t="s">
        <v>78</v>
      </c>
      <c r="C23" s="6">
        <v>13</v>
      </c>
      <c r="D23" s="24">
        <f t="shared" si="2"/>
        <v>86.666666666666671</v>
      </c>
    </row>
    <row r="24" spans="1:4" ht="15.75" x14ac:dyDescent="0.25">
      <c r="A24" s="15" t="s">
        <v>63</v>
      </c>
      <c r="B24" s="6" t="s">
        <v>80</v>
      </c>
      <c r="C24" s="6">
        <v>14</v>
      </c>
      <c r="D24" s="24">
        <f t="shared" si="2"/>
        <v>93.333333333333329</v>
      </c>
    </row>
    <row r="25" spans="1:4" ht="15.75" x14ac:dyDescent="0.25">
      <c r="A25" s="15" t="s">
        <v>64</v>
      </c>
      <c r="B25" s="6" t="s">
        <v>81</v>
      </c>
      <c r="C25" s="6">
        <v>12</v>
      </c>
      <c r="D25" s="24">
        <f t="shared" si="2"/>
        <v>80</v>
      </c>
    </row>
    <row r="26" spans="1:4" ht="15.75" x14ac:dyDescent="0.25">
      <c r="A26" s="30" t="s">
        <v>7</v>
      </c>
      <c r="B26" s="31"/>
      <c r="C26" s="32"/>
      <c r="D26" s="25">
        <f>AVERAGE(D18:D25)</f>
        <v>84.166666666666671</v>
      </c>
    </row>
  </sheetData>
  <mergeCells count="8">
    <mergeCell ref="L2:L3"/>
    <mergeCell ref="A26:C26"/>
    <mergeCell ref="A16:B16"/>
    <mergeCell ref="A14:J14"/>
    <mergeCell ref="C2:J2"/>
    <mergeCell ref="B2:B3"/>
    <mergeCell ref="A2:A3"/>
    <mergeCell ref="K2:K3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3" workbookViewId="0">
      <selection activeCell="G5" sqref="G5"/>
    </sheetView>
  </sheetViews>
  <sheetFormatPr defaultRowHeight="15" x14ac:dyDescent="0.25"/>
  <cols>
    <col min="1" max="1" width="4.42578125" customWidth="1"/>
    <col min="2" max="2" width="27.140625" customWidth="1"/>
    <col min="4" max="4" width="13.7109375" customWidth="1"/>
  </cols>
  <sheetData>
    <row r="1" spans="1:4" ht="30" x14ac:dyDescent="0.25">
      <c r="A1" s="23" t="s">
        <v>1</v>
      </c>
      <c r="B1" s="23" t="s">
        <v>38</v>
      </c>
      <c r="C1" s="23" t="s">
        <v>83</v>
      </c>
      <c r="D1" s="23" t="s">
        <v>6</v>
      </c>
    </row>
    <row r="2" spans="1:4" x14ac:dyDescent="0.25">
      <c r="A2" s="56" t="s">
        <v>82</v>
      </c>
      <c r="B2" s="57"/>
      <c r="C2" s="57"/>
      <c r="D2" s="58"/>
    </row>
    <row r="3" spans="1:4" x14ac:dyDescent="0.25">
      <c r="A3" s="1">
        <v>1</v>
      </c>
      <c r="B3" s="1"/>
      <c r="C3" s="1">
        <v>3</v>
      </c>
      <c r="D3" s="1"/>
    </row>
    <row r="4" spans="1:4" x14ac:dyDescent="0.25">
      <c r="A4" s="1">
        <v>2</v>
      </c>
      <c r="B4" s="1"/>
      <c r="C4" s="1">
        <v>3</v>
      </c>
      <c r="D4" s="1"/>
    </row>
    <row r="5" spans="1:4" x14ac:dyDescent="0.25">
      <c r="A5" s="1">
        <v>3</v>
      </c>
      <c r="B5" s="1"/>
      <c r="C5" s="1">
        <v>3</v>
      </c>
      <c r="D5" s="1">
        <v>9</v>
      </c>
    </row>
    <row r="6" spans="1:4" x14ac:dyDescent="0.25">
      <c r="A6" s="1" t="s">
        <v>87</v>
      </c>
      <c r="B6" s="1"/>
      <c r="C6" s="1">
        <f>D5/12*100</f>
        <v>75</v>
      </c>
      <c r="D6" s="1" t="s">
        <v>57</v>
      </c>
    </row>
    <row r="7" spans="1:4" x14ac:dyDescent="0.25">
      <c r="A7" s="1" t="s">
        <v>84</v>
      </c>
      <c r="B7" s="1"/>
      <c r="C7" s="1"/>
      <c r="D7" s="1"/>
    </row>
    <row r="8" spans="1:4" x14ac:dyDescent="0.25">
      <c r="A8" s="1">
        <v>1</v>
      </c>
      <c r="B8" s="1"/>
      <c r="C8" s="1">
        <v>4</v>
      </c>
      <c r="D8" s="1"/>
    </row>
    <row r="9" spans="1:4" x14ac:dyDescent="0.25">
      <c r="A9" s="1">
        <v>2</v>
      </c>
      <c r="B9" s="1"/>
      <c r="C9" s="1">
        <v>3</v>
      </c>
      <c r="D9" s="1"/>
    </row>
    <row r="10" spans="1:4" x14ac:dyDescent="0.25">
      <c r="A10" s="1">
        <v>3</v>
      </c>
      <c r="B10" s="1"/>
      <c r="C10" s="1">
        <v>3</v>
      </c>
      <c r="D10" s="1">
        <v>10</v>
      </c>
    </row>
    <row r="11" spans="1:4" x14ac:dyDescent="0.25">
      <c r="A11" s="1" t="s">
        <v>87</v>
      </c>
      <c r="B11" s="1"/>
      <c r="C11" s="1">
        <f>D10/12*100</f>
        <v>83.333333333333343</v>
      </c>
      <c r="D11" s="1" t="s">
        <v>58</v>
      </c>
    </row>
    <row r="12" spans="1:4" x14ac:dyDescent="0.25">
      <c r="A12" s="1" t="s">
        <v>86</v>
      </c>
      <c r="B12" s="1"/>
      <c r="C12" s="1"/>
      <c r="D12" s="1"/>
    </row>
    <row r="13" spans="1:4" x14ac:dyDescent="0.25">
      <c r="A13" s="1">
        <v>1</v>
      </c>
      <c r="B13" s="1"/>
      <c r="C13" s="1">
        <v>4</v>
      </c>
      <c r="D13" s="1"/>
    </row>
    <row r="14" spans="1:4" x14ac:dyDescent="0.25">
      <c r="A14" s="1">
        <v>2</v>
      </c>
      <c r="B14" s="1"/>
      <c r="C14" s="1">
        <v>3</v>
      </c>
      <c r="D14" s="1"/>
    </row>
    <row r="15" spans="1:4" x14ac:dyDescent="0.25">
      <c r="A15" s="1">
        <v>3</v>
      </c>
      <c r="B15" s="1"/>
      <c r="C15" s="1">
        <v>3</v>
      </c>
      <c r="D15" s="1"/>
    </row>
    <row r="16" spans="1:4" x14ac:dyDescent="0.25">
      <c r="A16" s="1">
        <v>4</v>
      </c>
      <c r="B16" s="1"/>
      <c r="C16" s="1">
        <v>3</v>
      </c>
      <c r="D16" s="1"/>
    </row>
    <row r="17" spans="1:4" x14ac:dyDescent="0.25">
      <c r="A17" s="1">
        <v>5</v>
      </c>
      <c r="B17" s="1"/>
      <c r="C17" s="1">
        <v>3</v>
      </c>
      <c r="D17" s="1">
        <v>16</v>
      </c>
    </row>
    <row r="18" spans="1:4" x14ac:dyDescent="0.25">
      <c r="A18" s="1" t="s">
        <v>88</v>
      </c>
      <c r="B18" s="1"/>
      <c r="C18" s="1">
        <f>D17/20*100</f>
        <v>80</v>
      </c>
      <c r="D18" s="1" t="s">
        <v>58</v>
      </c>
    </row>
    <row r="19" spans="1:4" x14ac:dyDescent="0.25">
      <c r="A19" s="1" t="s">
        <v>85</v>
      </c>
      <c r="B19" s="1"/>
      <c r="C19" s="1"/>
      <c r="D19" s="1"/>
    </row>
    <row r="20" spans="1:4" x14ac:dyDescent="0.25">
      <c r="A20" s="1">
        <v>1</v>
      </c>
      <c r="B20" s="1"/>
      <c r="C20" s="1">
        <v>3</v>
      </c>
      <c r="D20" s="1"/>
    </row>
    <row r="21" spans="1:4" x14ac:dyDescent="0.25">
      <c r="A21" s="1">
        <v>2</v>
      </c>
      <c r="B21" s="1"/>
      <c r="C21" s="1">
        <v>4</v>
      </c>
      <c r="D21" s="1"/>
    </row>
    <row r="22" spans="1:4" x14ac:dyDescent="0.25">
      <c r="A22" s="1">
        <v>3</v>
      </c>
      <c r="B22" s="1"/>
      <c r="C22" s="1">
        <v>4</v>
      </c>
      <c r="D22" s="1">
        <v>11</v>
      </c>
    </row>
    <row r="23" spans="1:4" x14ac:dyDescent="0.25">
      <c r="A23" s="1" t="s">
        <v>87</v>
      </c>
      <c r="B23" s="1"/>
      <c r="C23" s="1">
        <f>D22/12*100</f>
        <v>91.666666666666657</v>
      </c>
      <c r="D23" s="1" t="s">
        <v>56</v>
      </c>
    </row>
    <row r="24" spans="1:4" x14ac:dyDescent="0.25">
      <c r="A24" s="1"/>
      <c r="B24" s="1"/>
      <c r="C24" s="1"/>
      <c r="D24" s="1"/>
    </row>
    <row r="25" spans="1:4" x14ac:dyDescent="0.25">
      <c r="A25" s="1"/>
      <c r="B25" s="1" t="s">
        <v>7</v>
      </c>
      <c r="C25" s="1">
        <f>AVERAGE(C6,C11,C18,C23)</f>
        <v>82.5</v>
      </c>
      <c r="D25" s="1" t="s">
        <v>58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AHLI</vt:lpstr>
      <vt:lpstr>ONE TO ONE</vt:lpstr>
      <vt:lpstr>SMALL GROUP</vt:lpstr>
      <vt:lpstr>REPON GURU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2020-11-07T16:55:08Z</dcterms:created>
  <dcterms:modified xsi:type="dcterms:W3CDTF">2020-11-15T16:59:19Z</dcterms:modified>
</cp:coreProperties>
</file>